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bournemouthac-my.sharepoint.com/personal/bdavies_bournemouth_ac_uk/Documents/University - PhD/Paper - Survey/"/>
    </mc:Choice>
  </mc:AlternateContent>
  <xr:revisionPtr revIDLastSave="137" documentId="13_ncr:1_{CBCA5558-0421-4650-B5CE-D84F97D8ECA2}" xr6:coauthVersionLast="47" xr6:coauthVersionMax="47" xr10:uidLastSave="{A1C3609B-11A1-9044-8647-49659912E5B8}"/>
  <bookViews>
    <workbookView xWindow="0" yWindow="760" windowWidth="29040" windowHeight="15720" tabRatio="890" firstSheet="8" activeTab="8" xr2:uid="{A72C59CD-70DB-456E-810D-24AF381CC024}"/>
  </bookViews>
  <sheets>
    <sheet name="Results" sheetId="1" r:id="rId1"/>
    <sheet name="How did you get NPS" sheetId="11" r:id="rId2"/>
    <sheet name="Legislation" sheetId="10" r:id="rId3"/>
    <sheet name="Enjoy the experience" sheetId="7" r:id="rId4"/>
    <sheet name="Why did you take NPS drugs" sheetId="6" r:id="rId5"/>
    <sheet name="NPS Only Consuption" sheetId="5" r:id="rId6"/>
    <sheet name="How was it taken" sheetId="4" r:id="rId7"/>
    <sheet name="Where Taken" sheetId="3" r:id="rId8"/>
    <sheet name="Categories" sheetId="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52" i="1"/>
  <c r="C53" i="1"/>
  <c r="C54" i="1"/>
  <c r="C55" i="1"/>
  <c r="C56" i="1"/>
  <c r="C50" i="1"/>
  <c r="C58" i="1"/>
  <c r="C77" i="1"/>
  <c r="C81" i="1"/>
  <c r="C82" i="1"/>
  <c r="C83" i="1"/>
  <c r="C84" i="1"/>
  <c r="C85" i="1"/>
  <c r="C86" i="1"/>
  <c r="C87" i="1"/>
  <c r="C89" i="1"/>
  <c r="C93" i="1"/>
  <c r="C94" i="1"/>
  <c r="C95" i="1"/>
  <c r="C97" i="1"/>
  <c r="C101" i="1"/>
  <c r="C102" i="1"/>
  <c r="C103" i="1"/>
  <c r="C105" i="1"/>
  <c r="C109" i="1"/>
  <c r="C110" i="1"/>
  <c r="C111" i="1"/>
  <c r="C113" i="1"/>
  <c r="C117" i="1"/>
  <c r="C118" i="1"/>
  <c r="C120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8" i="1"/>
  <c r="C142" i="1"/>
  <c r="C143" i="1"/>
  <c r="C145" i="1"/>
  <c r="C149" i="1"/>
  <c r="C150" i="1"/>
  <c r="C152" i="1"/>
  <c r="C155" i="1"/>
  <c r="C156" i="1"/>
  <c r="C157" i="1"/>
  <c r="C160" i="1"/>
  <c r="C161" i="1"/>
  <c r="C164" i="1"/>
  <c r="C165" i="1"/>
  <c r="C166" i="1"/>
  <c r="C72" i="1"/>
  <c r="C73" i="1"/>
  <c r="C74" i="1"/>
  <c r="C75" i="1"/>
  <c r="C71" i="1"/>
  <c r="C10" i="1"/>
  <c r="C11" i="1"/>
  <c r="C12" i="1"/>
  <c r="C13" i="1"/>
  <c r="C14" i="1"/>
  <c r="C15" i="1"/>
  <c r="C16" i="1"/>
  <c r="C18" i="1"/>
  <c r="C22" i="1"/>
  <c r="C23" i="1"/>
  <c r="C24" i="1"/>
  <c r="C25" i="1"/>
  <c r="C26" i="1"/>
  <c r="C27" i="1"/>
  <c r="C28" i="1"/>
  <c r="C29" i="1"/>
  <c r="C30" i="1"/>
  <c r="C32" i="1"/>
  <c r="C37" i="1"/>
  <c r="C38" i="1"/>
  <c r="C39" i="1"/>
  <c r="C40" i="1"/>
  <c r="C41" i="1"/>
  <c r="C42" i="1"/>
  <c r="C43" i="1"/>
  <c r="C44" i="1"/>
  <c r="C46" i="1"/>
  <c r="C63" i="1"/>
  <c r="C64" i="1"/>
  <c r="C66" i="1"/>
  <c r="C9" i="1"/>
  <c r="H9" i="1"/>
  <c r="H10" i="1"/>
  <c r="H11" i="1"/>
  <c r="H12" i="1"/>
  <c r="H13" i="1"/>
  <c r="H14" i="1"/>
  <c r="H15" i="1"/>
  <c r="H16" i="1"/>
  <c r="H17" i="1"/>
  <c r="H8" i="1"/>
  <c r="G19" i="1"/>
  <c r="B66" i="1"/>
  <c r="B138" i="1"/>
  <c r="B152" i="1"/>
  <c r="B145" i="1"/>
  <c r="B120" i="1"/>
  <c r="B113" i="1"/>
  <c r="B105" i="1"/>
  <c r="B97" i="1"/>
  <c r="B89" i="1"/>
  <c r="B77" i="1"/>
  <c r="B58" i="1"/>
  <c r="B46" i="1"/>
  <c r="B32" i="1"/>
  <c r="B3" i="1"/>
  <c r="G4" i="1" s="1"/>
  <c r="B18" i="1"/>
</calcChain>
</file>

<file path=xl/sharedStrings.xml><?xml version="1.0" encoding="utf-8"?>
<sst xmlns="http://schemas.openxmlformats.org/spreadsheetml/2006/main" count="133" uniqueCount="98">
  <si>
    <t>Total Answers</t>
  </si>
  <si>
    <t>Percentage calculator</t>
  </si>
  <si>
    <t>Unverified Answers</t>
  </si>
  <si>
    <t>Number</t>
  </si>
  <si>
    <t>Total Remaining</t>
  </si>
  <si>
    <t>Total</t>
  </si>
  <si>
    <t>%</t>
  </si>
  <si>
    <t>People who didn't give Consent</t>
  </si>
  <si>
    <t>12. Do you know if the substances belongs to any of the catergories below?</t>
  </si>
  <si>
    <t>If yes or maybe, please provide the drug name below.</t>
  </si>
  <si>
    <t>Cannabis</t>
  </si>
  <si>
    <t>Non-Medical Drugs (e.g. Cocaine, Cannabis, Ecstasy, Ketamine)</t>
  </si>
  <si>
    <t>Cocaine</t>
  </si>
  <si>
    <t>Synthetic Cannabis (e.g. Spice, K2, Blaze, Black Magic)</t>
  </si>
  <si>
    <t>Ketamine</t>
  </si>
  <si>
    <t>Stimulants (e.g. MKAT, Bloom, Cloud Nine, Ivory Wave)</t>
  </si>
  <si>
    <t>Mixture</t>
  </si>
  <si>
    <t>Hallucinogens (e.g. LSD, N-Bomb, Smiles, Wizard)</t>
  </si>
  <si>
    <t>MDMA</t>
  </si>
  <si>
    <t>Dissociative (e.g. Angel Dust, Wack, Kmax)</t>
  </si>
  <si>
    <t>LSD</t>
  </si>
  <si>
    <t>Nitrous Oxide</t>
  </si>
  <si>
    <t>Don't Know</t>
  </si>
  <si>
    <t xml:space="preserve">Mushrooms </t>
  </si>
  <si>
    <t>Other</t>
  </si>
  <si>
    <t>Don't Remember</t>
  </si>
  <si>
    <t>Other Drugs</t>
  </si>
  <si>
    <t>Where did you take the non-medical drug or NPS?</t>
  </si>
  <si>
    <t>At Home</t>
  </si>
  <si>
    <t>On the Streets</t>
  </si>
  <si>
    <t>At a House Party</t>
  </si>
  <si>
    <t>At a Nightclub</t>
  </si>
  <si>
    <t>Friends or Family Home</t>
  </si>
  <si>
    <t>Festival</t>
  </si>
  <si>
    <t>Not Sure / Cannot Remember</t>
  </si>
  <si>
    <t>Multiple Locations</t>
  </si>
  <si>
    <t>How was the non-medical drug or NPS taken?</t>
  </si>
  <si>
    <t>Snorted</t>
  </si>
  <si>
    <t>Smoked</t>
  </si>
  <si>
    <t>Injected</t>
  </si>
  <si>
    <t>Chewed</t>
  </si>
  <si>
    <t>Swallowed</t>
  </si>
  <si>
    <t>Combination of above</t>
  </si>
  <si>
    <t>Inhaled</t>
  </si>
  <si>
    <t>Why did you take NPS drugs?</t>
  </si>
  <si>
    <t>Price</t>
  </si>
  <si>
    <t>Curiosity</t>
  </si>
  <si>
    <t>Evade drug tests</t>
  </si>
  <si>
    <t>Higher purity</t>
  </si>
  <si>
    <t>Better High</t>
  </si>
  <si>
    <t>Easily Accessible</t>
  </si>
  <si>
    <t>Have you been involved in NPS only consumption? (Not applicable to non-medical or medical Drug use)</t>
  </si>
  <si>
    <t>Yes</t>
  </si>
  <si>
    <t>No</t>
  </si>
  <si>
    <t>How did you obtain NPS?</t>
  </si>
  <si>
    <t>Friend</t>
  </si>
  <si>
    <t>Dealer</t>
  </si>
  <si>
    <t>Dark Web</t>
  </si>
  <si>
    <t>Found it</t>
  </si>
  <si>
    <t>What was the packaging like? (Choose all applicable answers)</t>
  </si>
  <si>
    <t>Clear and Plain</t>
  </si>
  <si>
    <t>Colourful and appealing to the eye</t>
  </si>
  <si>
    <t>Basic writing included, no colour or imagery</t>
  </si>
  <si>
    <t>Warning Signs included</t>
  </si>
  <si>
    <t>Humorous images</t>
  </si>
  <si>
    <t>Contains Ingredients</t>
  </si>
  <si>
    <t>Did you enjoy your NPS experience?</t>
  </si>
  <si>
    <t>Maybe</t>
  </si>
  <si>
    <t>Would you take NPS again?</t>
  </si>
  <si>
    <t>Would you say you've converted to NPS instead of the non-medical drugs (e.g. cocaine) and would only use NPS in the futue?</t>
  </si>
  <si>
    <t>Did you experience any side-effects after taking NPS drugs?</t>
  </si>
  <si>
    <t>Does your side-effect belong to any of the category's below (pick all relevant options)? if not, please select other.</t>
  </si>
  <si>
    <t>Depression</t>
  </si>
  <si>
    <t>Anxiety</t>
  </si>
  <si>
    <t>Nausea</t>
  </si>
  <si>
    <t>Tiredness</t>
  </si>
  <si>
    <t>Alertness</t>
  </si>
  <si>
    <t>Hunger</t>
  </si>
  <si>
    <t>Dry Mouth</t>
  </si>
  <si>
    <t>Sickness</t>
  </si>
  <si>
    <t>Insomnia</t>
  </si>
  <si>
    <t>Headaches</t>
  </si>
  <si>
    <t>Dizziness</t>
  </si>
  <si>
    <t>Skin Rash or Itchy/dry Skin</t>
  </si>
  <si>
    <t>Were you aware of this legislation?</t>
  </si>
  <si>
    <t>Knowing this legislation is in place, does that change how you feel about NPS consumption?</t>
  </si>
  <si>
    <t>It feels like a bigger risk to consume NPS than it did before</t>
  </si>
  <si>
    <t>NPS USE - SEX</t>
  </si>
  <si>
    <t>Male</t>
  </si>
  <si>
    <t>Female</t>
  </si>
  <si>
    <t>Prefer not to say</t>
  </si>
  <si>
    <t>NPS USE - Enrollment</t>
  </si>
  <si>
    <t>UG</t>
  </si>
  <si>
    <t>PG</t>
  </si>
  <si>
    <t>NPS USE - Age</t>
  </si>
  <si>
    <t>18-25</t>
  </si>
  <si>
    <t>26-30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</si>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</sst>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Segoe UI"/>
      <family val="2"/>
    </font>
    <font>
      <sz val="11"/>
      <color rgb="FF212121"/>
      <name val="Segoe UI"/>
      <family val="2"/>
    </font>
    <font>
      <sz val="11"/>
      <color theme="1"/>
      <name val="Segoe U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E1E1E1"/>
      </right>
      <top style="medium">
        <color rgb="FFE1E1E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2" fillId="2" borderId="1" xfId="0" applyFont="1" applyFill="1" applyBorder="1"/>
    <xf numFmtId="0" fontId="6" fillId="0" borderId="2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0" fillId="3" borderId="0" xfId="0" applyFill="1"/>
    <xf numFmtId="0" fontId="3" fillId="0" borderId="3" xfId="0" applyFont="1" applyBorder="1"/>
    <xf numFmtId="0" fontId="3" fillId="3" borderId="3" xfId="0" applyFont="1" applyFill="1" applyBorder="1"/>
    <xf numFmtId="0" fontId="2" fillId="4" borderId="3" xfId="0" applyFont="1" applyFill="1" applyBorder="1"/>
    <xf numFmtId="0" fontId="0" fillId="0" borderId="0" xfId="0" applyAlignment="1">
      <alignment horizontal="right"/>
    </xf>
    <xf numFmtId="0" fontId="8" fillId="3" borderId="0" xfId="0" applyFont="1" applyFill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 wrapText="1"/>
    </xf>
    <xf numFmtId="0" fontId="6" fillId="6" borderId="0" xfId="0" applyFont="1" applyFill="1"/>
    <xf numFmtId="1" fontId="0" fillId="0" borderId="0" xfId="0" applyNumberFormat="1"/>
    <xf numFmtId="164" fontId="4" fillId="4" borderId="0" xfId="1" applyNumberFormat="1" applyFont="1" applyFill="1"/>
    <xf numFmtId="9" fontId="0" fillId="0" borderId="0" xfId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did you obtain NPS?</a:t>
            </a:r>
          </a:p>
        </c:rich>
      </c:tx>
      <c:layout>
        <c:manualLayout>
          <c:xMode val="edge"/>
          <c:yMode val="edge"/>
          <c:x val="4.7199488622390595E-2"/>
          <c:y val="2.777780428250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AD-4713-B4C9-2F038CEE77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AD-4713-B4C9-2F038CEE77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AD-4713-B4C9-2F038CEE77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4AD-4713-B4C9-2F038CEE77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4AD-4713-B4C9-2F038CEE77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Results!$A$71:$A$75</c:f>
              <c:strCache>
                <c:ptCount val="5"/>
                <c:pt idx="0">
                  <c:v>Friend</c:v>
                </c:pt>
                <c:pt idx="1">
                  <c:v>Dealer</c:v>
                </c:pt>
                <c:pt idx="2">
                  <c:v>Dark Web</c:v>
                </c:pt>
                <c:pt idx="3">
                  <c:v>Found it</c:v>
                </c:pt>
                <c:pt idx="4">
                  <c:v>Other</c:v>
                </c:pt>
              </c:strCache>
            </c:strRef>
          </c:cat>
          <c:val>
            <c:numRef>
              <c:f>Results!$B$71:$B$75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AD-4713-B4C9-2F038CEE773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u="none" strike="noStrike">
                <a:effectLst/>
              </a:rPr>
              <a:t>Legislation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Results!$A$140</c:f>
              <c:strCache>
                <c:ptCount val="1"/>
                <c:pt idx="0">
                  <c:v>Were you aware of this legislation?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Results!$A$142:$A$143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Results!$B$142:$B$143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5-425A-81F7-3CBA8EBFFEFF}"/>
            </c:ext>
          </c:extLst>
        </c:ser>
        <c:ser>
          <c:idx val="1"/>
          <c:order val="1"/>
          <c:tx>
            <c:strRef>
              <c:f>Results!$A$147</c:f>
              <c:strCache>
                <c:ptCount val="1"/>
                <c:pt idx="0">
                  <c:v>Knowing this legislation is in place, does that change how you feel about NPS consumption?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Results!$B$149:$B$150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5-425A-81F7-3CBA8EBFF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7956176"/>
        <c:axId val="1982268976"/>
      </c:barChart>
      <c:catAx>
        <c:axId val="13479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268976"/>
        <c:crosses val="autoZero"/>
        <c:auto val="1"/>
        <c:lblAlgn val="ctr"/>
        <c:lblOffset val="100"/>
        <c:noMultiLvlLbl val="0"/>
      </c:catAx>
      <c:valAx>
        <c:axId val="19822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9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u="none" strike="noStrike">
                <a:effectLst/>
              </a:rPr>
              <a:t>Did you enjoy your NPS experience?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Results!$A$107</c:f>
              <c:strCache>
                <c:ptCount val="1"/>
                <c:pt idx="0">
                  <c:v>Would you say you've converted to NPS instead of the non-medical drugs (e.g. cocaine) and would only use NPS in the futue?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Results!$B$109:$B$111</c:f>
              <c:numCache>
                <c:formatCode>General</c:formatCode>
                <c:ptCount val="3"/>
                <c:pt idx="0">
                  <c:v>3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D-4A08-89AD-86267010D05C}"/>
            </c:ext>
          </c:extLst>
        </c:ser>
        <c:ser>
          <c:idx val="1"/>
          <c:order val="1"/>
          <c:tx>
            <c:strRef>
              <c:f>Results!$A$99</c:f>
              <c:strCache>
                <c:ptCount val="1"/>
                <c:pt idx="0">
                  <c:v>Would you take NPS again?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Results!$B$101:$B$103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D-4A08-89AD-86267010D05C}"/>
            </c:ext>
          </c:extLst>
        </c:ser>
        <c:ser>
          <c:idx val="0"/>
          <c:order val="2"/>
          <c:tx>
            <c:strRef>
              <c:f>Results!$A$91</c:f>
              <c:strCache>
                <c:ptCount val="1"/>
                <c:pt idx="0">
                  <c:v>Did you enjoy your NPS experience?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Results!$A$93:$A$95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Maybe</c:v>
                </c:pt>
              </c:strCache>
            </c:strRef>
          </c:cat>
          <c:val>
            <c:numRef>
              <c:f>Results!$B$93:$B$95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D-4A08-89AD-86267010D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9629008"/>
        <c:axId val="959903072"/>
      </c:barChart>
      <c:catAx>
        <c:axId val="1979629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903072"/>
        <c:crosses val="autoZero"/>
        <c:auto val="1"/>
        <c:lblAlgn val="ctr"/>
        <c:lblOffset val="100"/>
        <c:noMultiLvlLbl val="0"/>
      </c:catAx>
      <c:valAx>
        <c:axId val="95990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6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Why did you take NPS drugs?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Results!$B$49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46-4A67-91ED-65E1206132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46-4A67-91ED-65E1206132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46-4A67-91ED-65E1206132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46-4A67-91ED-65E1206132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46-4A67-91ED-65E1206132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B46-4A67-91ED-65E12061321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B46-4A67-91ED-65E12061321A}"/>
              </c:ext>
            </c:extLst>
          </c:dPt>
          <c:cat>
            <c:strRef>
              <c:f>Results!$A$50:$A$56</c:f>
              <c:strCache>
                <c:ptCount val="7"/>
                <c:pt idx="0">
                  <c:v>Price</c:v>
                </c:pt>
                <c:pt idx="1">
                  <c:v>Curiosity</c:v>
                </c:pt>
                <c:pt idx="2">
                  <c:v>Evade drug tests</c:v>
                </c:pt>
                <c:pt idx="3">
                  <c:v>Higher purity</c:v>
                </c:pt>
                <c:pt idx="4">
                  <c:v>Better High</c:v>
                </c:pt>
                <c:pt idx="5">
                  <c:v>Easily Accessible</c:v>
                </c:pt>
                <c:pt idx="6">
                  <c:v>Other</c:v>
                </c:pt>
              </c:strCache>
            </c:strRef>
          </c:cat>
          <c:val>
            <c:numRef>
              <c:f>Results!$B$50:$B$56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46-4A67-91ED-65E120613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Have you been involved in NPS only consumption? (Not applicable to non-medical or medical Drug use)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Results!$A$63:$A$64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Results!$B$63:$B$64</c:f>
              <c:numCache>
                <c:formatCode>General</c:formatCode>
                <c:ptCount val="2"/>
                <c:pt idx="0">
                  <c:v>13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1-48CD-A9BD-E4836393E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9817088"/>
        <c:axId val="1335873632"/>
      </c:barChart>
      <c:catAx>
        <c:axId val="116981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873632"/>
        <c:crosses val="autoZero"/>
        <c:auto val="1"/>
        <c:lblAlgn val="ctr"/>
        <c:lblOffset val="100"/>
        <c:noMultiLvlLbl val="0"/>
      </c:catAx>
      <c:valAx>
        <c:axId val="133587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81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0" i="0" u="none" strike="noStrike" cap="all" baseline="0">
                <a:effectLst/>
              </a:rPr>
              <a:t>How was the non-medical drug or NPS taken?</a:t>
            </a:r>
            <a:r>
              <a:rPr lang="en-GB" sz="1600" b="1" i="0" u="none" strike="noStrike" cap="all" baseline="0">
                <a:effectLst/>
              </a:rPr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D8-46C5-B92B-DB907BD42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D8-46C5-B92B-DB907BD42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6D8-46C5-B92B-DB907BD42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6D8-46C5-B92B-DB907BD425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6D8-46C5-B92B-DB907BD425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6D8-46C5-B92B-DB907BD425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6D8-46C5-B92B-DB907BD425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F0-47C4-A3F7-4C67B741671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D8-46C5-B92B-DB907BD425F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D8-46C5-B92B-DB907BD425F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D8-46C5-B92B-DB907BD425F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D8-46C5-B92B-DB907BD425F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D8-46C5-B92B-DB907BD425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D8-46C5-B92B-DB907BD425F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D8-46C5-B92B-DB907BD425F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EF0-47C4-A3F7-4C67B741671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Results!$A$37:$A$44</c:f>
              <c:strCache>
                <c:ptCount val="8"/>
                <c:pt idx="0">
                  <c:v>Snorted</c:v>
                </c:pt>
                <c:pt idx="1">
                  <c:v>Smoked</c:v>
                </c:pt>
                <c:pt idx="2">
                  <c:v>Injected</c:v>
                </c:pt>
                <c:pt idx="3">
                  <c:v>Chewed</c:v>
                </c:pt>
                <c:pt idx="4">
                  <c:v>Swallowed</c:v>
                </c:pt>
                <c:pt idx="5">
                  <c:v>Combination of above</c:v>
                </c:pt>
                <c:pt idx="6">
                  <c:v>Inhaled</c:v>
                </c:pt>
                <c:pt idx="7">
                  <c:v>Other</c:v>
                </c:pt>
              </c:strCache>
            </c:strRef>
          </c:cat>
          <c:val>
            <c:numRef>
              <c:f>Results!$B$37:$B$44</c:f>
              <c:numCache>
                <c:formatCode>General</c:formatCode>
                <c:ptCount val="8"/>
                <c:pt idx="0">
                  <c:v>14</c:v>
                </c:pt>
                <c:pt idx="1">
                  <c:v>54</c:v>
                </c:pt>
                <c:pt idx="2">
                  <c:v>1</c:v>
                </c:pt>
                <c:pt idx="3">
                  <c:v>10</c:v>
                </c:pt>
                <c:pt idx="4">
                  <c:v>24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D8-46C5-B92B-DB907BD425F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Where did you take the non-medical drug or NPS?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Results!$A$22:$A$30</c:f>
              <c:strCache>
                <c:ptCount val="9"/>
                <c:pt idx="0">
                  <c:v>At Home</c:v>
                </c:pt>
                <c:pt idx="1">
                  <c:v>On the Streets</c:v>
                </c:pt>
                <c:pt idx="2">
                  <c:v>At a House Party</c:v>
                </c:pt>
                <c:pt idx="3">
                  <c:v>At a Nightclub</c:v>
                </c:pt>
                <c:pt idx="4">
                  <c:v>Friends or Family Home</c:v>
                </c:pt>
                <c:pt idx="5">
                  <c:v>Festival</c:v>
                </c:pt>
                <c:pt idx="6">
                  <c:v>Not Sure / Cannot Remember</c:v>
                </c:pt>
                <c:pt idx="7">
                  <c:v>Multiple Locations</c:v>
                </c:pt>
                <c:pt idx="8">
                  <c:v>Other</c:v>
                </c:pt>
              </c:strCache>
            </c:strRef>
          </c:cat>
          <c:val>
            <c:numRef>
              <c:f>Results!$B$22:$B$30</c:f>
              <c:numCache>
                <c:formatCode>General</c:formatCode>
                <c:ptCount val="9"/>
                <c:pt idx="0">
                  <c:v>26</c:v>
                </c:pt>
                <c:pt idx="1">
                  <c:v>5</c:v>
                </c:pt>
                <c:pt idx="2">
                  <c:v>17</c:v>
                </c:pt>
                <c:pt idx="3">
                  <c:v>9</c:v>
                </c:pt>
                <c:pt idx="4">
                  <c:v>26</c:v>
                </c:pt>
                <c:pt idx="5">
                  <c:v>18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5-40BF-8826-DA2FA5B8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8566240"/>
        <c:axId val="1128248336"/>
      </c:barChart>
      <c:catAx>
        <c:axId val="11685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248336"/>
        <c:crosses val="autoZero"/>
        <c:auto val="1"/>
        <c:lblAlgn val="ctr"/>
        <c:lblOffset val="100"/>
        <c:noMultiLvlLbl val="0"/>
      </c:catAx>
      <c:valAx>
        <c:axId val="112824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662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 you know if the substances belongs to any of the categories below?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DF-43A9-A883-610A81F7D0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DF-43A9-A883-610A81F7D0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DF-43A9-A883-610A81F7D0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ADF-43A9-A883-610A81F7D0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ADF-43A9-A883-610A81F7D0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ADF-43A9-A883-610A81F7D0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ADF-43A9-A883-610A81F7D09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808-4C93-8808-FBAF2AC4E9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Results!$A$9:$A$16</c:f>
              <c:strCache>
                <c:ptCount val="8"/>
                <c:pt idx="0">
                  <c:v>Non-Medical Drugs (e.g. Cocaine, Cannabis, Ecstasy, Ketamine)</c:v>
                </c:pt>
                <c:pt idx="1">
                  <c:v>Synthetic Cannabis (e.g. Spice, K2, Blaze, Black Magic)</c:v>
                </c:pt>
                <c:pt idx="2">
                  <c:v>Stimulants (e.g. MKAT, Bloom, Cloud Nine, Ivory Wave)</c:v>
                </c:pt>
                <c:pt idx="3">
                  <c:v>Hallucinogens (e.g. LSD, N-Bomb, Smiles, Wizard)</c:v>
                </c:pt>
                <c:pt idx="4">
                  <c:v>Dissociative (e.g. Angel Dust, Wack, Kmax)</c:v>
                </c:pt>
                <c:pt idx="5">
                  <c:v>Mixture</c:v>
                </c:pt>
                <c:pt idx="6">
                  <c:v>Don't Know</c:v>
                </c:pt>
                <c:pt idx="7">
                  <c:v>Other</c:v>
                </c:pt>
              </c:strCache>
            </c:strRef>
          </c:cat>
          <c:val>
            <c:numRef>
              <c:f>Results!$B$9:$B$16</c:f>
              <c:numCache>
                <c:formatCode>General</c:formatCode>
                <c:ptCount val="8"/>
                <c:pt idx="0">
                  <c:v>77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DF-43A9-A883-610A81F7D09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381FE67-3CF0-41B4-A4FD-92BE7F3D8258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971CBB-65D5-4C00-9A07-13AB1FF99AA0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DD486A-1BA6-479D-867B-51743BBD75F5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9CA619-C3A3-4E4A-BDC1-1CBFFFB805EE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EB0B21-4B26-4F27-ABD3-9989E193C25A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5C3FE6-B8BC-4E45-9524-B09D566D923C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FCD9B4-2880-4987-B5C1-0DC87D8BD736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8B0754-E5AD-4EE3-B69D-8781B47B2027}">
  <sheetPr/>
  <sheetViews>
    <sheetView tabSelected="1"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0DEE6A-936A-CC7C-5253-A256C6D5E1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E8A81A-B199-D3B2-F7E7-E94718CE68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FD867E-022C-7430-0230-11F44B58EB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48A81B-78F6-2AD0-EF69-BE1401A551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C813CC-13EF-2E77-41A1-1DF1ACC0D4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E81F25-DD33-7EC7-3FA3-C26DA3CB1F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3F73A0-D860-CB3D-9CF2-C4C15E2839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479" cy="60677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37E6E-6DF3-56CB-A6C5-CDC2C603D0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8480-B944-4286-B310-F4A4FB4A19C3}">
  <dimension ref="A1:H166"/>
  <sheetViews>
    <sheetView workbookViewId="0">
      <selection activeCell="F22" sqref="F22"/>
    </sheetView>
  </sheetViews>
  <sheetFormatPr defaultColWidth="8.85546875" defaultRowHeight="15"/>
  <cols>
    <col min="1" max="1" width="69" bestFit="1" customWidth="1"/>
    <col min="6" max="6" width="58.140625" bestFit="1" customWidth="1"/>
    <col min="11" max="11" width="10.140625" bestFit="1" customWidth="1"/>
  </cols>
  <sheetData>
    <row r="1" spans="1:8">
      <c r="A1" s="6" t="s">
        <v>0</v>
      </c>
      <c r="B1" s="7">
        <v>140</v>
      </c>
      <c r="F1" t="s">
        <v>1</v>
      </c>
    </row>
    <row r="2" spans="1:8">
      <c r="A2" s="6" t="s">
        <v>2</v>
      </c>
      <c r="B2" s="7">
        <v>29</v>
      </c>
      <c r="F2" s="9" t="s">
        <v>3</v>
      </c>
      <c r="G2" s="10">
        <v>4</v>
      </c>
    </row>
    <row r="3" spans="1:8">
      <c r="A3" s="6" t="s">
        <v>4</v>
      </c>
      <c r="B3" s="8">
        <f>SUM(B1-B2)</f>
        <v>111</v>
      </c>
      <c r="F3" s="9" t="s">
        <v>5</v>
      </c>
      <c r="G3" s="18">
        <v>108</v>
      </c>
    </row>
    <row r="4" spans="1:8">
      <c r="F4" s="9" t="s">
        <v>6</v>
      </c>
      <c r="G4" s="19">
        <f>(G2/G3)</f>
        <v>3.7037037037037035E-2</v>
      </c>
    </row>
    <row r="5" spans="1:8">
      <c r="A5" s="6" t="s">
        <v>7</v>
      </c>
      <c r="B5" s="7">
        <v>8</v>
      </c>
    </row>
    <row r="7" spans="1:8" ht="15.95" thickBot="1">
      <c r="A7" t="s">
        <v>8</v>
      </c>
      <c r="F7" s="2" t="s">
        <v>9</v>
      </c>
    </row>
    <row r="8" spans="1:8" ht="17.100000000000001">
      <c r="F8" s="3" t="s">
        <v>10</v>
      </c>
      <c r="G8" s="4">
        <v>38</v>
      </c>
      <c r="H8" s="20">
        <f>G8/$B$3</f>
        <v>0.34234234234234234</v>
      </c>
    </row>
    <row r="9" spans="1:8" ht="15.95">
      <c r="A9" s="1" t="s">
        <v>11</v>
      </c>
      <c r="B9">
        <v>77</v>
      </c>
      <c r="C9" s="20">
        <f>B9/$B$3</f>
        <v>0.69369369369369371</v>
      </c>
      <c r="F9" s="4" t="s">
        <v>12</v>
      </c>
      <c r="G9" s="4">
        <v>7</v>
      </c>
      <c r="H9" s="20">
        <f t="shared" ref="H9:H17" si="0">G9/$B$3</f>
        <v>6.3063063063063057E-2</v>
      </c>
    </row>
    <row r="10" spans="1:8" ht="15.95">
      <c r="A10" s="1" t="s">
        <v>13</v>
      </c>
      <c r="B10">
        <v>8</v>
      </c>
      <c r="C10" s="20">
        <f t="shared" ref="C10:C66" si="1">B10/$B$3</f>
        <v>7.2072072072072071E-2</v>
      </c>
      <c r="F10" s="4" t="s">
        <v>14</v>
      </c>
      <c r="G10" s="4">
        <v>3</v>
      </c>
      <c r="H10" s="20">
        <f t="shared" si="0"/>
        <v>2.7027027027027029E-2</v>
      </c>
    </row>
    <row r="11" spans="1:8" ht="15.95">
      <c r="A11" s="1" t="s">
        <v>15</v>
      </c>
      <c r="B11">
        <v>6</v>
      </c>
      <c r="C11" s="20">
        <f t="shared" si="1"/>
        <v>5.4054054054054057E-2</v>
      </c>
      <c r="F11" s="4" t="s">
        <v>16</v>
      </c>
      <c r="G11" s="4">
        <v>13</v>
      </c>
      <c r="H11" s="20">
        <f t="shared" si="0"/>
        <v>0.11711711711711711</v>
      </c>
    </row>
    <row r="12" spans="1:8" ht="15.95">
      <c r="A12" s="1" t="s">
        <v>17</v>
      </c>
      <c r="B12">
        <v>7</v>
      </c>
      <c r="C12" s="20">
        <f t="shared" si="1"/>
        <v>6.3063063063063057E-2</v>
      </c>
      <c r="F12" s="4" t="s">
        <v>18</v>
      </c>
      <c r="G12" s="4">
        <v>3</v>
      </c>
      <c r="H12" s="20">
        <f t="shared" si="0"/>
        <v>2.7027027027027029E-2</v>
      </c>
    </row>
    <row r="13" spans="1:8" ht="15.95">
      <c r="A13" s="1" t="s">
        <v>19</v>
      </c>
      <c r="B13">
        <v>3</v>
      </c>
      <c r="C13" s="20">
        <f t="shared" si="1"/>
        <v>2.7027027027027029E-2</v>
      </c>
      <c r="F13" s="4" t="s">
        <v>20</v>
      </c>
      <c r="G13" s="4">
        <v>2</v>
      </c>
      <c r="H13" s="20">
        <f t="shared" si="0"/>
        <v>1.8018018018018018E-2</v>
      </c>
    </row>
    <row r="14" spans="1:8" ht="15.95">
      <c r="A14" s="1" t="s">
        <v>16</v>
      </c>
      <c r="B14">
        <v>3</v>
      </c>
      <c r="C14" s="20">
        <f t="shared" si="1"/>
        <v>2.7027027027027029E-2</v>
      </c>
      <c r="F14" s="4" t="s">
        <v>21</v>
      </c>
      <c r="G14" s="4">
        <v>2</v>
      </c>
      <c r="H14" s="20">
        <f t="shared" si="0"/>
        <v>1.8018018018018018E-2</v>
      </c>
    </row>
    <row r="15" spans="1:8" ht="15.95">
      <c r="A15" s="1" t="s">
        <v>22</v>
      </c>
      <c r="B15">
        <v>2</v>
      </c>
      <c r="C15" s="20">
        <f t="shared" si="1"/>
        <v>1.8018018018018018E-2</v>
      </c>
      <c r="F15" s="4" t="s">
        <v>23</v>
      </c>
      <c r="G15" s="4">
        <v>1</v>
      </c>
      <c r="H15" s="20">
        <f t="shared" si="0"/>
        <v>9.0090090090090089E-3</v>
      </c>
    </row>
    <row r="16" spans="1:8" ht="15.95">
      <c r="A16" s="1" t="s">
        <v>24</v>
      </c>
      <c r="B16">
        <v>5</v>
      </c>
      <c r="C16" s="20">
        <f t="shared" si="1"/>
        <v>4.5045045045045043E-2</v>
      </c>
      <c r="F16" s="4" t="s">
        <v>25</v>
      </c>
      <c r="G16" s="4">
        <v>40</v>
      </c>
      <c r="H16" s="20">
        <f t="shared" si="0"/>
        <v>0.36036036036036034</v>
      </c>
    </row>
    <row r="17" spans="1:8" ht="15.95">
      <c r="C17" s="20"/>
      <c r="F17" s="4" t="s">
        <v>26</v>
      </c>
      <c r="G17" s="4">
        <v>2</v>
      </c>
      <c r="H17" s="20">
        <f t="shared" si="0"/>
        <v>1.8018018018018018E-2</v>
      </c>
    </row>
    <row r="18" spans="1:8" ht="15.95">
      <c r="A18" s="1" t="s">
        <v>5</v>
      </c>
      <c r="B18" s="5">
        <f>SUM(B9:B16)</f>
        <v>111</v>
      </c>
      <c r="C18" s="20">
        <f t="shared" si="1"/>
        <v>1</v>
      </c>
    </row>
    <row r="19" spans="1:8">
      <c r="C19" s="20"/>
      <c r="G19" s="5">
        <f>SUM(G8:G17)</f>
        <v>111</v>
      </c>
    </row>
    <row r="20" spans="1:8" ht="15.95">
      <c r="A20" s="1" t="s">
        <v>27</v>
      </c>
      <c r="C20" s="20"/>
    </row>
    <row r="21" spans="1:8" ht="15.95">
      <c r="A21" s="1"/>
      <c r="C21" s="20"/>
    </row>
    <row r="22" spans="1:8" ht="15.95">
      <c r="A22" s="1" t="s">
        <v>28</v>
      </c>
      <c r="B22">
        <v>26</v>
      </c>
      <c r="C22" s="20">
        <f t="shared" si="1"/>
        <v>0.23423423423423423</v>
      </c>
    </row>
    <row r="23" spans="1:8" ht="15.95">
      <c r="A23" s="1" t="s">
        <v>29</v>
      </c>
      <c r="B23">
        <v>5</v>
      </c>
      <c r="C23" s="20">
        <f t="shared" si="1"/>
        <v>4.5045045045045043E-2</v>
      </c>
    </row>
    <row r="24" spans="1:8" ht="15.95">
      <c r="A24" s="1" t="s">
        <v>30</v>
      </c>
      <c r="B24">
        <v>17</v>
      </c>
      <c r="C24" s="20">
        <f t="shared" si="1"/>
        <v>0.15315315315315314</v>
      </c>
    </row>
    <row r="25" spans="1:8" ht="15.95">
      <c r="A25" s="1" t="s">
        <v>31</v>
      </c>
      <c r="B25">
        <v>9</v>
      </c>
      <c r="C25" s="20">
        <f t="shared" si="1"/>
        <v>8.1081081081081086E-2</v>
      </c>
    </row>
    <row r="26" spans="1:8" ht="15.95">
      <c r="A26" s="1" t="s">
        <v>32</v>
      </c>
      <c r="B26">
        <v>26</v>
      </c>
      <c r="C26" s="20">
        <f t="shared" si="1"/>
        <v>0.23423423423423423</v>
      </c>
    </row>
    <row r="27" spans="1:8" ht="15.95">
      <c r="A27" s="1" t="s">
        <v>33</v>
      </c>
      <c r="B27">
        <v>18</v>
      </c>
      <c r="C27" s="20">
        <f t="shared" si="1"/>
        <v>0.16216216216216217</v>
      </c>
    </row>
    <row r="28" spans="1:8" ht="15.95">
      <c r="A28" s="1" t="s">
        <v>34</v>
      </c>
      <c r="B28">
        <v>1</v>
      </c>
      <c r="C28" s="20">
        <f t="shared" si="1"/>
        <v>9.0090090090090089E-3</v>
      </c>
    </row>
    <row r="29" spans="1:8" ht="15.95">
      <c r="A29" s="1" t="s">
        <v>35</v>
      </c>
      <c r="B29">
        <v>5</v>
      </c>
      <c r="C29" s="20">
        <f t="shared" si="1"/>
        <v>4.5045045045045043E-2</v>
      </c>
    </row>
    <row r="30" spans="1:8" ht="15.95">
      <c r="A30" s="1" t="s">
        <v>24</v>
      </c>
      <c r="B30">
        <v>4</v>
      </c>
      <c r="C30" s="20">
        <f t="shared" si="1"/>
        <v>3.6036036036036036E-2</v>
      </c>
    </row>
    <row r="31" spans="1:8" ht="15.95">
      <c r="A31" s="1"/>
      <c r="C31" s="20"/>
    </row>
    <row r="32" spans="1:8" ht="15.95">
      <c r="A32" s="1" t="s">
        <v>5</v>
      </c>
      <c r="B32" s="5">
        <f>SUM(B22:B30)</f>
        <v>111</v>
      </c>
      <c r="C32" s="20">
        <f t="shared" si="1"/>
        <v>1</v>
      </c>
    </row>
    <row r="33" spans="1:3" ht="15.95">
      <c r="A33" s="1"/>
      <c r="C33" s="20"/>
    </row>
    <row r="34" spans="1:3">
      <c r="C34" s="20"/>
    </row>
    <row r="35" spans="1:3" ht="15.95">
      <c r="A35" s="1" t="s">
        <v>36</v>
      </c>
      <c r="C35" s="20"/>
    </row>
    <row r="36" spans="1:3">
      <c r="C36" s="20"/>
    </row>
    <row r="37" spans="1:3" ht="15.95">
      <c r="A37" s="1" t="s">
        <v>37</v>
      </c>
      <c r="B37">
        <v>14</v>
      </c>
      <c r="C37" s="20">
        <f t="shared" si="1"/>
        <v>0.12612612612612611</v>
      </c>
    </row>
    <row r="38" spans="1:3" ht="15.95">
      <c r="A38" s="1" t="s">
        <v>38</v>
      </c>
      <c r="B38">
        <v>54</v>
      </c>
      <c r="C38" s="20">
        <f t="shared" si="1"/>
        <v>0.48648648648648651</v>
      </c>
    </row>
    <row r="39" spans="1:3" ht="15.95">
      <c r="A39" s="1" t="s">
        <v>39</v>
      </c>
      <c r="B39">
        <v>1</v>
      </c>
      <c r="C39" s="20">
        <f t="shared" si="1"/>
        <v>9.0090090090090089E-3</v>
      </c>
    </row>
    <row r="40" spans="1:3" ht="15.95">
      <c r="A40" s="1" t="s">
        <v>40</v>
      </c>
      <c r="B40">
        <v>10</v>
      </c>
      <c r="C40" s="20">
        <f t="shared" si="1"/>
        <v>9.0090090090090086E-2</v>
      </c>
    </row>
    <row r="41" spans="1:3" ht="15.95">
      <c r="A41" s="1" t="s">
        <v>41</v>
      </c>
      <c r="B41">
        <v>24</v>
      </c>
      <c r="C41" s="20">
        <f t="shared" si="1"/>
        <v>0.21621621621621623</v>
      </c>
    </row>
    <row r="42" spans="1:3" ht="15.95">
      <c r="A42" s="1" t="s">
        <v>42</v>
      </c>
      <c r="B42">
        <v>5</v>
      </c>
      <c r="C42" s="20">
        <f t="shared" si="1"/>
        <v>4.5045045045045043E-2</v>
      </c>
    </row>
    <row r="43" spans="1:3" ht="15.95">
      <c r="A43" s="1" t="s">
        <v>43</v>
      </c>
      <c r="B43">
        <v>1</v>
      </c>
      <c r="C43" s="20">
        <f t="shared" si="1"/>
        <v>9.0090090090090089E-3</v>
      </c>
    </row>
    <row r="44" spans="1:3" ht="15.95">
      <c r="A44" s="1" t="s">
        <v>24</v>
      </c>
      <c r="B44">
        <v>2</v>
      </c>
      <c r="C44" s="20">
        <f t="shared" si="1"/>
        <v>1.8018018018018018E-2</v>
      </c>
    </row>
    <row r="45" spans="1:3" ht="15.95">
      <c r="A45" s="1"/>
      <c r="C45" s="20"/>
    </row>
    <row r="46" spans="1:3" ht="15.95">
      <c r="A46" s="1" t="s">
        <v>5</v>
      </c>
      <c r="B46" s="5">
        <f>SUM(B37:B44)</f>
        <v>111</v>
      </c>
      <c r="C46" s="20">
        <f t="shared" si="1"/>
        <v>1</v>
      </c>
    </row>
    <row r="47" spans="1:3">
      <c r="C47" s="20"/>
    </row>
    <row r="48" spans="1:3" ht="15.95">
      <c r="A48" s="1" t="s">
        <v>44</v>
      </c>
      <c r="C48" s="20"/>
    </row>
    <row r="49" spans="1:3">
      <c r="C49" s="20"/>
    </row>
    <row r="50" spans="1:3" ht="15.95">
      <c r="A50" s="1" t="s">
        <v>45</v>
      </c>
      <c r="B50">
        <v>0</v>
      </c>
      <c r="C50" s="20">
        <f>B50/$B$58</f>
        <v>0</v>
      </c>
    </row>
    <row r="51" spans="1:3" ht="15.95">
      <c r="A51" s="1" t="s">
        <v>46</v>
      </c>
      <c r="B51">
        <v>8</v>
      </c>
      <c r="C51" s="20">
        <f t="shared" ref="C51:C56" si="2">B51/$B$58</f>
        <v>0.61538461538461542</v>
      </c>
    </row>
    <row r="52" spans="1:3" ht="15.95">
      <c r="A52" s="1" t="s">
        <v>47</v>
      </c>
      <c r="B52">
        <v>1</v>
      </c>
      <c r="C52" s="20">
        <f t="shared" si="2"/>
        <v>7.6923076923076927E-2</v>
      </c>
    </row>
    <row r="53" spans="1:3" ht="15.95">
      <c r="A53" s="1" t="s">
        <v>48</v>
      </c>
      <c r="B53">
        <v>0</v>
      </c>
      <c r="C53" s="20">
        <f t="shared" si="2"/>
        <v>0</v>
      </c>
    </row>
    <row r="54" spans="1:3" ht="15.95">
      <c r="A54" s="1" t="s">
        <v>49</v>
      </c>
      <c r="B54">
        <v>1</v>
      </c>
      <c r="C54" s="20">
        <f t="shared" si="2"/>
        <v>7.6923076923076927E-2</v>
      </c>
    </row>
    <row r="55" spans="1:3" ht="15.95">
      <c r="A55" s="1" t="s">
        <v>50</v>
      </c>
      <c r="B55">
        <v>3</v>
      </c>
      <c r="C55" s="20">
        <f t="shared" si="2"/>
        <v>0.23076923076923078</v>
      </c>
    </row>
    <row r="56" spans="1:3" ht="15.95">
      <c r="A56" s="1" t="s">
        <v>24</v>
      </c>
      <c r="B56">
        <v>0</v>
      </c>
      <c r="C56" s="20">
        <f t="shared" si="2"/>
        <v>0</v>
      </c>
    </row>
    <row r="57" spans="1:3" ht="15.95">
      <c r="A57" s="1"/>
      <c r="C57" s="20"/>
    </row>
    <row r="58" spans="1:3" ht="15.95">
      <c r="A58" s="1" t="s">
        <v>5</v>
      </c>
      <c r="B58" s="5">
        <f>SUM(B50:B56)</f>
        <v>13</v>
      </c>
      <c r="C58" s="20">
        <f>B58/$B$58</f>
        <v>1</v>
      </c>
    </row>
    <row r="59" spans="1:3">
      <c r="C59" s="20"/>
    </row>
    <row r="60" spans="1:3">
      <c r="C60" s="20"/>
    </row>
    <row r="61" spans="1:3">
      <c r="A61" t="s">
        <v>51</v>
      </c>
      <c r="C61" s="20"/>
    </row>
    <row r="62" spans="1:3">
      <c r="C62" s="20"/>
    </row>
    <row r="63" spans="1:3">
      <c r="A63" t="s">
        <v>52</v>
      </c>
      <c r="B63">
        <v>13</v>
      </c>
      <c r="C63" s="20">
        <f t="shared" si="1"/>
        <v>0.11711711711711711</v>
      </c>
    </row>
    <row r="64" spans="1:3">
      <c r="A64" t="s">
        <v>53</v>
      </c>
      <c r="B64">
        <v>98</v>
      </c>
      <c r="C64" s="20">
        <f t="shared" si="1"/>
        <v>0.88288288288288286</v>
      </c>
    </row>
    <row r="65" spans="1:3">
      <c r="C65" s="20"/>
    </row>
    <row r="66" spans="1:3">
      <c r="A66" t="s">
        <v>5</v>
      </c>
      <c r="B66" s="5">
        <f>SUM(B63:B64)</f>
        <v>111</v>
      </c>
      <c r="C66" s="20">
        <f t="shared" si="1"/>
        <v>1</v>
      </c>
    </row>
    <row r="67" spans="1:3">
      <c r="C67" s="20"/>
    </row>
    <row r="68" spans="1:3">
      <c r="C68" s="20"/>
    </row>
    <row r="69" spans="1:3" ht="17.100000000000001">
      <c r="A69" s="11" t="s">
        <v>54</v>
      </c>
      <c r="C69" s="20"/>
    </row>
    <row r="70" spans="1:3">
      <c r="C70" s="20"/>
    </row>
    <row r="71" spans="1:3" ht="15.95">
      <c r="A71" s="12" t="s">
        <v>55</v>
      </c>
      <c r="B71" s="14">
        <v>6</v>
      </c>
      <c r="C71" s="20">
        <f>B71/$B$77</f>
        <v>0.46153846153846156</v>
      </c>
    </row>
    <row r="72" spans="1:3" ht="15.95">
      <c r="A72" s="12" t="s">
        <v>56</v>
      </c>
      <c r="B72" s="14">
        <v>4</v>
      </c>
      <c r="C72" s="20">
        <f t="shared" ref="C72:C135" si="3">B72/$B$77</f>
        <v>0.30769230769230771</v>
      </c>
    </row>
    <row r="73" spans="1:3" ht="15.95">
      <c r="A73" s="12" t="s">
        <v>57</v>
      </c>
      <c r="B73" s="14">
        <v>1</v>
      </c>
      <c r="C73" s="20">
        <f t="shared" si="3"/>
        <v>7.6923076923076927E-2</v>
      </c>
    </row>
    <row r="74" spans="1:3" ht="15.95">
      <c r="A74" s="12" t="s">
        <v>58</v>
      </c>
      <c r="B74" s="14">
        <v>0</v>
      </c>
      <c r="C74" s="20">
        <f t="shared" si="3"/>
        <v>0</v>
      </c>
    </row>
    <row r="75" spans="1:3" ht="15.95">
      <c r="A75" s="12" t="s">
        <v>24</v>
      </c>
      <c r="B75" s="14">
        <v>2</v>
      </c>
      <c r="C75" s="20">
        <f t="shared" si="3"/>
        <v>0.15384615384615385</v>
      </c>
    </row>
    <row r="76" spans="1:3">
      <c r="C76" s="20"/>
    </row>
    <row r="77" spans="1:3" ht="15.95">
      <c r="A77" s="12" t="s">
        <v>5</v>
      </c>
      <c r="B77" s="5">
        <f>SUM(B71:B75)</f>
        <v>13</v>
      </c>
      <c r="C77" s="20">
        <f t="shared" si="3"/>
        <v>1</v>
      </c>
    </row>
    <row r="78" spans="1:3">
      <c r="C78" s="20"/>
    </row>
    <row r="79" spans="1:3" ht="17.100000000000001">
      <c r="A79" s="11" t="s">
        <v>59</v>
      </c>
      <c r="C79" s="20"/>
    </row>
    <row r="80" spans="1:3">
      <c r="C80" s="20"/>
    </row>
    <row r="81" spans="1:3" ht="15.95">
      <c r="A81" s="12" t="s">
        <v>60</v>
      </c>
      <c r="B81" s="13">
        <v>5</v>
      </c>
      <c r="C81" s="20">
        <f t="shared" si="3"/>
        <v>0.38461538461538464</v>
      </c>
    </row>
    <row r="82" spans="1:3" ht="15.95">
      <c r="A82" s="12" t="s">
        <v>61</v>
      </c>
      <c r="B82" s="13">
        <v>1</v>
      </c>
      <c r="C82" s="20">
        <f t="shared" si="3"/>
        <v>7.6923076923076927E-2</v>
      </c>
    </row>
    <row r="83" spans="1:3" ht="15.95">
      <c r="A83" s="12" t="s">
        <v>62</v>
      </c>
      <c r="B83" s="13">
        <v>3</v>
      </c>
      <c r="C83" s="20">
        <f t="shared" si="3"/>
        <v>0.23076923076923078</v>
      </c>
    </row>
    <row r="84" spans="1:3" ht="15.95">
      <c r="A84" s="12" t="s">
        <v>63</v>
      </c>
      <c r="B84" s="13">
        <v>1</v>
      </c>
      <c r="C84" s="20">
        <f t="shared" si="3"/>
        <v>7.6923076923076927E-2</v>
      </c>
    </row>
    <row r="85" spans="1:3" ht="15.95">
      <c r="A85" s="12" t="s">
        <v>64</v>
      </c>
      <c r="B85" s="13">
        <v>1</v>
      </c>
      <c r="C85" s="20">
        <f t="shared" si="3"/>
        <v>7.6923076923076927E-2</v>
      </c>
    </row>
    <row r="86" spans="1:3" ht="15.95">
      <c r="A86" s="12" t="s">
        <v>65</v>
      </c>
      <c r="B86" s="13">
        <v>1</v>
      </c>
      <c r="C86" s="20">
        <f t="shared" si="3"/>
        <v>7.6923076923076927E-2</v>
      </c>
    </row>
    <row r="87" spans="1:3" ht="15.95">
      <c r="A87" s="15" t="s">
        <v>24</v>
      </c>
      <c r="B87" s="16">
        <v>2</v>
      </c>
      <c r="C87" s="20">
        <f t="shared" si="3"/>
        <v>0.15384615384615385</v>
      </c>
    </row>
    <row r="88" spans="1:3">
      <c r="C88" s="20"/>
    </row>
    <row r="89" spans="1:3" ht="15.95">
      <c r="A89" s="12" t="s">
        <v>5</v>
      </c>
      <c r="B89" s="5">
        <f>SUM(B81:B87)</f>
        <v>14</v>
      </c>
      <c r="C89" s="20">
        <f t="shared" si="3"/>
        <v>1.0769230769230769</v>
      </c>
    </row>
    <row r="90" spans="1:3">
      <c r="C90" s="20"/>
    </row>
    <row r="91" spans="1:3" ht="17.100000000000001">
      <c r="A91" s="11" t="s">
        <v>66</v>
      </c>
      <c r="C91" s="20"/>
    </row>
    <row r="92" spans="1:3">
      <c r="C92" s="20"/>
    </row>
    <row r="93" spans="1:3" ht="15.95">
      <c r="A93" s="12" t="s">
        <v>52</v>
      </c>
      <c r="B93" s="13">
        <v>10</v>
      </c>
      <c r="C93" s="20">
        <f t="shared" si="3"/>
        <v>0.76923076923076927</v>
      </c>
    </row>
    <row r="94" spans="1:3" ht="15.95">
      <c r="A94" s="12" t="s">
        <v>53</v>
      </c>
      <c r="B94" s="13">
        <v>1</v>
      </c>
      <c r="C94" s="20">
        <f t="shared" si="3"/>
        <v>7.6923076923076927E-2</v>
      </c>
    </row>
    <row r="95" spans="1:3" ht="15.95">
      <c r="A95" s="12" t="s">
        <v>67</v>
      </c>
      <c r="B95" s="13">
        <v>2</v>
      </c>
      <c r="C95" s="20">
        <f t="shared" si="3"/>
        <v>0.15384615384615385</v>
      </c>
    </row>
    <row r="96" spans="1:3">
      <c r="C96" s="20"/>
    </row>
    <row r="97" spans="1:3" ht="15.95">
      <c r="A97" s="12" t="s">
        <v>5</v>
      </c>
      <c r="B97" s="5">
        <f>SUM(B93:B95)</f>
        <v>13</v>
      </c>
      <c r="C97" s="20">
        <f t="shared" si="3"/>
        <v>1</v>
      </c>
    </row>
    <row r="98" spans="1:3">
      <c r="C98" s="20"/>
    </row>
    <row r="99" spans="1:3" ht="17.100000000000001">
      <c r="A99" s="11" t="s">
        <v>68</v>
      </c>
      <c r="C99" s="20"/>
    </row>
    <row r="100" spans="1:3">
      <c r="C100" s="20"/>
    </row>
    <row r="101" spans="1:3" ht="15.95">
      <c r="A101" s="12" t="s">
        <v>52</v>
      </c>
      <c r="B101" s="13">
        <v>8</v>
      </c>
      <c r="C101" s="20">
        <f t="shared" si="3"/>
        <v>0.61538461538461542</v>
      </c>
    </row>
    <row r="102" spans="1:3" ht="15.95">
      <c r="A102" s="12" t="s">
        <v>53</v>
      </c>
      <c r="B102" s="13">
        <v>3</v>
      </c>
      <c r="C102" s="20">
        <f t="shared" si="3"/>
        <v>0.23076923076923078</v>
      </c>
    </row>
    <row r="103" spans="1:3" ht="15.95">
      <c r="A103" s="12" t="s">
        <v>67</v>
      </c>
      <c r="B103" s="13">
        <v>2</v>
      </c>
      <c r="C103" s="20">
        <f t="shared" si="3"/>
        <v>0.15384615384615385</v>
      </c>
    </row>
    <row r="104" spans="1:3">
      <c r="C104" s="20"/>
    </row>
    <row r="105" spans="1:3" ht="15.95">
      <c r="A105" s="12" t="s">
        <v>5</v>
      </c>
      <c r="B105" s="5">
        <f>SUM(B101:B103)</f>
        <v>13</v>
      </c>
      <c r="C105" s="20">
        <f t="shared" si="3"/>
        <v>1</v>
      </c>
    </row>
    <row r="106" spans="1:3">
      <c r="C106" s="20"/>
    </row>
    <row r="107" spans="1:3" ht="33.950000000000003">
      <c r="A107" s="11" t="s">
        <v>69</v>
      </c>
      <c r="C107" s="20"/>
    </row>
    <row r="108" spans="1:3">
      <c r="C108" s="20"/>
    </row>
    <row r="109" spans="1:3" ht="15.95">
      <c r="A109" s="12" t="s">
        <v>52</v>
      </c>
      <c r="B109" s="13">
        <v>3</v>
      </c>
      <c r="C109" s="20">
        <f t="shared" si="3"/>
        <v>0.23076923076923078</v>
      </c>
    </row>
    <row r="110" spans="1:3" ht="15.95">
      <c r="A110" s="12" t="s">
        <v>53</v>
      </c>
      <c r="B110" s="13">
        <v>8</v>
      </c>
      <c r="C110" s="20">
        <f t="shared" si="3"/>
        <v>0.61538461538461542</v>
      </c>
    </row>
    <row r="111" spans="1:3" ht="15.95">
      <c r="A111" s="12" t="s">
        <v>67</v>
      </c>
      <c r="B111" s="13">
        <v>2</v>
      </c>
      <c r="C111" s="20">
        <f t="shared" si="3"/>
        <v>0.15384615384615385</v>
      </c>
    </row>
    <row r="112" spans="1:3">
      <c r="C112" s="20"/>
    </row>
    <row r="113" spans="1:3" ht="15.95">
      <c r="A113" s="12" t="s">
        <v>5</v>
      </c>
      <c r="B113" s="5">
        <f>SUM(B109:B111)</f>
        <v>13</v>
      </c>
      <c r="C113" s="20">
        <f t="shared" si="3"/>
        <v>1</v>
      </c>
    </row>
    <row r="114" spans="1:3">
      <c r="C114" s="20"/>
    </row>
    <row r="115" spans="1:3" ht="17.100000000000001">
      <c r="A115" s="11" t="s">
        <v>70</v>
      </c>
      <c r="C115" s="20"/>
    </row>
    <row r="116" spans="1:3">
      <c r="C116" s="20"/>
    </row>
    <row r="117" spans="1:3" ht="15.95">
      <c r="A117" s="12" t="s">
        <v>52</v>
      </c>
      <c r="B117" s="13">
        <v>2</v>
      </c>
      <c r="C117" s="20">
        <f t="shared" si="3"/>
        <v>0.15384615384615385</v>
      </c>
    </row>
    <row r="118" spans="1:3" ht="15.95">
      <c r="A118" s="12" t="s">
        <v>53</v>
      </c>
      <c r="B118" s="13">
        <v>11</v>
      </c>
      <c r="C118" s="20">
        <f t="shared" si="3"/>
        <v>0.84615384615384615</v>
      </c>
    </row>
    <row r="119" spans="1:3">
      <c r="C119" s="20"/>
    </row>
    <row r="120" spans="1:3" ht="15.95">
      <c r="A120" s="12" t="s">
        <v>5</v>
      </c>
      <c r="B120" s="5">
        <f>SUM(B116:B118)</f>
        <v>13</v>
      </c>
      <c r="C120" s="20">
        <f t="shared" si="3"/>
        <v>1</v>
      </c>
    </row>
    <row r="121" spans="1:3">
      <c r="C121" s="20"/>
    </row>
    <row r="122" spans="1:3" ht="33.950000000000003">
      <c r="A122" s="11" t="s">
        <v>71</v>
      </c>
      <c r="C122" s="20"/>
    </row>
    <row r="123" spans="1:3">
      <c r="C123" s="20"/>
    </row>
    <row r="124" spans="1:3" ht="15.95">
      <c r="A124" s="12" t="s">
        <v>72</v>
      </c>
      <c r="B124" s="13">
        <v>1</v>
      </c>
      <c r="C124" s="20">
        <f t="shared" si="3"/>
        <v>7.6923076923076927E-2</v>
      </c>
    </row>
    <row r="125" spans="1:3" ht="15.95">
      <c r="A125" s="12" t="s">
        <v>73</v>
      </c>
      <c r="B125" s="13">
        <v>1</v>
      </c>
      <c r="C125" s="20">
        <f t="shared" si="3"/>
        <v>7.6923076923076927E-2</v>
      </c>
    </row>
    <row r="126" spans="1:3" ht="15.95">
      <c r="A126" s="12" t="s">
        <v>74</v>
      </c>
      <c r="B126" s="13">
        <v>0</v>
      </c>
      <c r="C126" s="20">
        <f t="shared" si="3"/>
        <v>0</v>
      </c>
    </row>
    <row r="127" spans="1:3" ht="15.95">
      <c r="A127" s="12" t="s">
        <v>75</v>
      </c>
      <c r="B127" s="13">
        <v>2</v>
      </c>
      <c r="C127" s="20">
        <f t="shared" si="3"/>
        <v>0.15384615384615385</v>
      </c>
    </row>
    <row r="128" spans="1:3" ht="15.95">
      <c r="A128" s="12" t="s">
        <v>76</v>
      </c>
      <c r="B128" s="13">
        <v>0</v>
      </c>
      <c r="C128" s="20">
        <f t="shared" si="3"/>
        <v>0</v>
      </c>
    </row>
    <row r="129" spans="1:3" ht="15.95">
      <c r="A129" s="12" t="s">
        <v>77</v>
      </c>
      <c r="B129" s="13">
        <v>0</v>
      </c>
      <c r="C129" s="20">
        <f t="shared" si="3"/>
        <v>0</v>
      </c>
    </row>
    <row r="130" spans="1:3" ht="15.95">
      <c r="A130" s="12" t="s">
        <v>78</v>
      </c>
      <c r="B130" s="13">
        <v>1</v>
      </c>
      <c r="C130" s="20">
        <f t="shared" si="3"/>
        <v>7.6923076923076927E-2</v>
      </c>
    </row>
    <row r="131" spans="1:3" ht="15.95">
      <c r="A131" s="12" t="s">
        <v>79</v>
      </c>
      <c r="B131" s="13">
        <v>0</v>
      </c>
      <c r="C131" s="20">
        <f t="shared" si="3"/>
        <v>0</v>
      </c>
    </row>
    <row r="132" spans="1:3" ht="15.95">
      <c r="A132" s="12" t="s">
        <v>80</v>
      </c>
      <c r="B132" s="13">
        <v>1</v>
      </c>
      <c r="C132" s="20">
        <f t="shared" si="3"/>
        <v>7.6923076923076927E-2</v>
      </c>
    </row>
    <row r="133" spans="1:3" ht="15.95">
      <c r="A133" s="12" t="s">
        <v>81</v>
      </c>
      <c r="B133" s="13">
        <v>2</v>
      </c>
      <c r="C133" s="20">
        <f t="shared" si="3"/>
        <v>0.15384615384615385</v>
      </c>
    </row>
    <row r="134" spans="1:3" ht="15.95">
      <c r="A134" s="12" t="s">
        <v>82</v>
      </c>
      <c r="B134" s="13">
        <v>0</v>
      </c>
      <c r="C134" s="20">
        <f t="shared" si="3"/>
        <v>0</v>
      </c>
    </row>
    <row r="135" spans="1:3" ht="15.95">
      <c r="A135" s="12" t="s">
        <v>83</v>
      </c>
      <c r="B135" s="13">
        <v>0</v>
      </c>
      <c r="C135" s="20">
        <f t="shared" si="3"/>
        <v>0</v>
      </c>
    </row>
    <row r="136" spans="1:3" ht="15.95">
      <c r="A136" s="12" t="s">
        <v>24</v>
      </c>
      <c r="B136" s="13">
        <v>0</v>
      </c>
      <c r="C136" s="20">
        <f t="shared" ref="C136:C166" si="4">B136/$B$77</f>
        <v>0</v>
      </c>
    </row>
    <row r="137" spans="1:3">
      <c r="C137" s="20"/>
    </row>
    <row r="138" spans="1:3" ht="15.95">
      <c r="A138" s="12" t="s">
        <v>5</v>
      </c>
      <c r="B138" s="5">
        <f>SUM(B124:B136)</f>
        <v>8</v>
      </c>
      <c r="C138" s="20">
        <f t="shared" si="4"/>
        <v>0.61538461538461542</v>
      </c>
    </row>
    <row r="139" spans="1:3">
      <c r="C139" s="20"/>
    </row>
    <row r="140" spans="1:3" ht="17.100000000000001">
      <c r="A140" s="11" t="s">
        <v>84</v>
      </c>
      <c r="C140" s="20"/>
    </row>
    <row r="141" spans="1:3">
      <c r="C141" s="20"/>
    </row>
    <row r="142" spans="1:3" ht="15.95">
      <c r="A142" s="12" t="s">
        <v>52</v>
      </c>
      <c r="B142" s="13">
        <v>7</v>
      </c>
      <c r="C142" s="20">
        <f t="shared" si="4"/>
        <v>0.53846153846153844</v>
      </c>
    </row>
    <row r="143" spans="1:3" ht="15.95">
      <c r="A143" s="12" t="s">
        <v>53</v>
      </c>
      <c r="B143" s="13">
        <v>6</v>
      </c>
      <c r="C143" s="20">
        <f t="shared" si="4"/>
        <v>0.46153846153846156</v>
      </c>
    </row>
    <row r="144" spans="1:3">
      <c r="C144" s="20"/>
    </row>
    <row r="145" spans="1:6" ht="15.95">
      <c r="A145" s="12" t="s">
        <v>5</v>
      </c>
      <c r="B145" s="5">
        <f>SUM(B141:B143)</f>
        <v>13</v>
      </c>
      <c r="C145" s="20">
        <f t="shared" si="4"/>
        <v>1</v>
      </c>
    </row>
    <row r="146" spans="1:6">
      <c r="C146" s="20"/>
    </row>
    <row r="147" spans="1:6" ht="33.950000000000003">
      <c r="A147" s="11" t="s">
        <v>85</v>
      </c>
      <c r="C147" s="20"/>
    </row>
    <row r="148" spans="1:6">
      <c r="C148" s="20"/>
    </row>
    <row r="149" spans="1:6" ht="15.95">
      <c r="A149" s="12" t="s">
        <v>52</v>
      </c>
      <c r="B149" s="13">
        <v>1</v>
      </c>
      <c r="C149" s="20">
        <f t="shared" si="4"/>
        <v>7.6923076923076927E-2</v>
      </c>
      <c r="F149" s="17" t="s">
        <v>86</v>
      </c>
    </row>
    <row r="150" spans="1:6" ht="15.95">
      <c r="A150" s="12" t="s">
        <v>53</v>
      </c>
      <c r="B150" s="13">
        <v>12</v>
      </c>
      <c r="C150" s="20">
        <f t="shared" si="4"/>
        <v>0.92307692307692313</v>
      </c>
    </row>
    <row r="151" spans="1:6">
      <c r="C151" s="20"/>
    </row>
    <row r="152" spans="1:6" ht="15.95">
      <c r="A152" s="12" t="s">
        <v>5</v>
      </c>
      <c r="B152" s="5">
        <f>SUM(B148:B150)</f>
        <v>13</v>
      </c>
      <c r="C152" s="20">
        <f t="shared" si="4"/>
        <v>1</v>
      </c>
    </row>
    <row r="153" spans="1:6">
      <c r="C153" s="20"/>
    </row>
    <row r="154" spans="1:6" ht="15.95">
      <c r="A154" s="12" t="s">
        <v>87</v>
      </c>
      <c r="C154" s="20"/>
    </row>
    <row r="155" spans="1:6">
      <c r="A155" t="s">
        <v>88</v>
      </c>
      <c r="B155">
        <v>4</v>
      </c>
      <c r="C155" s="20">
        <f t="shared" si="4"/>
        <v>0.30769230769230771</v>
      </c>
    </row>
    <row r="156" spans="1:6" ht="15.95">
      <c r="A156" s="12" t="s">
        <v>89</v>
      </c>
      <c r="B156">
        <v>6</v>
      </c>
      <c r="C156" s="20">
        <f t="shared" si="4"/>
        <v>0.46153846153846156</v>
      </c>
    </row>
    <row r="157" spans="1:6">
      <c r="A157" t="s">
        <v>90</v>
      </c>
      <c r="B157">
        <v>2</v>
      </c>
      <c r="C157" s="20">
        <f t="shared" si="4"/>
        <v>0.15384615384615385</v>
      </c>
    </row>
    <row r="158" spans="1:6">
      <c r="C158" s="20"/>
    </row>
    <row r="159" spans="1:6">
      <c r="A159" t="s">
        <v>91</v>
      </c>
      <c r="C159" s="20"/>
    </row>
    <row r="160" spans="1:6">
      <c r="A160" t="s">
        <v>92</v>
      </c>
      <c r="B160">
        <v>5</v>
      </c>
      <c r="C160" s="20">
        <f t="shared" si="4"/>
        <v>0.38461538461538464</v>
      </c>
    </row>
    <row r="161" spans="1:3">
      <c r="A161" t="s">
        <v>93</v>
      </c>
      <c r="B161">
        <v>7</v>
      </c>
      <c r="C161" s="20">
        <f t="shared" si="4"/>
        <v>0.53846153846153844</v>
      </c>
    </row>
    <row r="162" spans="1:3">
      <c r="C162" s="20"/>
    </row>
    <row r="163" spans="1:3">
      <c r="A163" t="s">
        <v>94</v>
      </c>
      <c r="C163" s="20"/>
    </row>
    <row r="164" spans="1:3">
      <c r="A164" t="s">
        <v>95</v>
      </c>
      <c r="B164">
        <v>6</v>
      </c>
      <c r="C164" s="20">
        <f t="shared" si="4"/>
        <v>0.46153846153846156</v>
      </c>
    </row>
    <row r="165" spans="1:3">
      <c r="A165" t="s">
        <v>96</v>
      </c>
      <c r="B165">
        <v>5</v>
      </c>
      <c r="C165" s="20">
        <f t="shared" si="4"/>
        <v>0.38461538461538464</v>
      </c>
    </row>
    <row r="166" spans="1:3">
      <c r="A166" t="s">
        <v>97</v>
      </c>
      <c r="B166">
        <v>1</v>
      </c>
      <c r="C166" s="20">
        <f t="shared" si="4"/>
        <v>7.6923076923076927E-2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 Davies</dc:creator>
  <cp:keywords/>
  <dc:description/>
  <cp:lastModifiedBy>Bethan Davies</cp:lastModifiedBy>
  <cp:revision/>
  <dcterms:created xsi:type="dcterms:W3CDTF">2023-10-04T12:51:34Z</dcterms:created>
  <dcterms:modified xsi:type="dcterms:W3CDTF">2025-04-04T09:50:59Z</dcterms:modified>
  <cp:category/>
  <cp:contentStatus/>
</cp:coreProperties>
</file>